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05" windowWidth="8160" windowHeight="9105" activeTab="0"/>
  </bookViews>
  <sheets>
    <sheet name="入住手续所需款项计算表格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<sst xmlns="http://schemas.openxmlformats.org/spreadsheetml/2006/main" count="53" uniqueCount="51">
  <si>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总房款</t>
  </si>
  <si>
    <t>入住手续中应交费用计算表</t>
  </si>
  <si>
    <t>款项名称</t>
  </si>
  <si>
    <t>费率</t>
  </si>
  <si>
    <t>核算单位</t>
  </si>
  <si>
    <t>单位数量</t>
  </si>
  <si>
    <t>单项费用</t>
  </si>
  <si>
    <t>物业服务费</t>
  </si>
  <si>
    <r>
      <t>每建筑平米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月</t>
    </r>
  </si>
  <si>
    <t>每年每户</t>
  </si>
  <si>
    <t>生活垃圾清运费</t>
  </si>
  <si>
    <t>公共楼道照明电费</t>
  </si>
  <si>
    <t>公共维修基金</t>
  </si>
  <si>
    <t>每户</t>
  </si>
  <si>
    <t>有线电视初装费</t>
  </si>
  <si>
    <t>跃层每户</t>
  </si>
  <si>
    <t>有线电视使用费</t>
  </si>
  <si>
    <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</si>
  <si>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权证印花税</t>
  </si>
  <si>
    <t>每证</t>
  </si>
  <si>
    <r>
      <t>契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税</t>
    </r>
  </si>
  <si>
    <t>总房款</t>
  </si>
  <si>
    <t>合同印花税</t>
  </si>
  <si>
    <t>综合地价款</t>
  </si>
  <si>
    <r>
      <t>超标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面积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房款</t>
    </r>
  </si>
  <si>
    <t>合计</t>
  </si>
  <si>
    <t>结算</t>
  </si>
  <si>
    <t>房价款差额</t>
  </si>
  <si>
    <t>入住</t>
  </si>
  <si>
    <t>合同中建筑面积</t>
  </si>
  <si>
    <t>结算时建筑面积</t>
  </si>
  <si>
    <t>填写绿底表格数据</t>
  </si>
  <si>
    <t>结算时套内面积</t>
  </si>
  <si>
    <t>套内建筑面积</t>
  </si>
  <si>
    <r>
      <t>合同中套内面积</t>
    </r>
    <r>
      <rPr>
        <sz val="10"/>
        <rFont val="Times New Roman"/>
        <family val="1"/>
      </rPr>
      <t xml:space="preserve"> </t>
    </r>
  </si>
  <si>
    <t>结算时套内面积单价</t>
  </si>
  <si>
    <t>审核表中允许购房金额</t>
  </si>
  <si>
    <t>拟办理日期</t>
  </si>
  <si>
    <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</si>
  <si>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日</t>
  </si>
  <si>
    <t>各项目合计</t>
  </si>
  <si>
    <t>办理地点</t>
  </si>
  <si>
    <t>龙跃苑三区F431号商业楼一层</t>
  </si>
  <si>
    <t>收房</t>
  </si>
  <si>
    <t>产权</t>
  </si>
  <si>
    <t>龙跃苑三区F432号商业楼二层</t>
  </si>
  <si>
    <t>龙跃苑三区F432号商业楼一层</t>
  </si>
  <si>
    <t>跃层加压水泵运行费</t>
  </si>
  <si>
    <r>
      <t>每建筑平米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月</t>
    </r>
  </si>
  <si>
    <r>
      <t>是否是六跃七，是填</t>
    </r>
    <r>
      <rPr>
        <sz val="10"/>
        <rFont val="Times New Roman"/>
        <family val="1"/>
      </rPr>
      <t>1</t>
    </r>
  </si>
  <si>
    <t>售楼处二层约定柜台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</si>
</sst>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00000"/>
    <numFmt numFmtId="180" formatCode="0.00_ "/>
    <numFmt numFmtId="181" formatCode="0.0000%"/>
    <numFmt numFmtId="182" formatCode="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华文楷体"/>
      <family val="0"/>
    </font>
    <font>
      <b/>
      <sz val="10"/>
      <name val="Times New Roman"/>
      <family val="1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180" fontId="4" fillId="0" borderId="0" xfId="0" applyNumberFormat="1" applyFont="1" applyAlignment="1">
      <alignment horizontal="right"/>
    </xf>
    <xf numFmtId="180" fontId="4" fillId="2" borderId="1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180" fontId="4" fillId="2" borderId="4" xfId="0" applyNumberFormat="1" applyFont="1" applyFill="1" applyBorder="1" applyAlignment="1">
      <alignment horizontal="right" vertical="center"/>
    </xf>
    <xf numFmtId="180" fontId="6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180" fontId="4" fillId="2" borderId="16" xfId="0" applyNumberFormat="1" applyFont="1" applyFill="1" applyBorder="1" applyAlignment="1">
      <alignment horizontal="center" vertical="center"/>
    </xf>
    <xf numFmtId="180" fontId="4" fillId="2" borderId="17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180" fontId="4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7" fillId="2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left"/>
    </xf>
    <xf numFmtId="180" fontId="4" fillId="2" borderId="19" xfId="0" applyNumberFormat="1" applyFont="1" applyFill="1" applyBorder="1" applyAlignment="1">
      <alignment horizontal="center" vertical="center"/>
    </xf>
    <xf numFmtId="180" fontId="4" fillId="2" borderId="16" xfId="0" applyNumberFormat="1" applyFont="1" applyFill="1" applyBorder="1" applyAlignment="1">
      <alignment horizontal="right" vertical="center"/>
    </xf>
    <xf numFmtId="180" fontId="4" fillId="2" borderId="17" xfId="0" applyNumberFormat="1" applyFont="1" applyFill="1" applyBorder="1" applyAlignment="1">
      <alignment horizontal="right" vertical="center"/>
    </xf>
    <xf numFmtId="14" fontId="4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6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80" fontId="4" fillId="2" borderId="22" xfId="0" applyNumberFormat="1" applyFont="1" applyFill="1" applyBorder="1" applyAlignment="1">
      <alignment horizontal="center" vertical="center"/>
    </xf>
    <xf numFmtId="180" fontId="4" fillId="2" borderId="23" xfId="0" applyNumberFormat="1" applyFont="1" applyFill="1" applyBorder="1" applyAlignment="1">
      <alignment horizontal="center" vertical="center"/>
    </xf>
    <xf numFmtId="180" fontId="6" fillId="2" borderId="2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180" fontId="4" fillId="2" borderId="25" xfId="0" applyNumberFormat="1" applyFont="1" applyFill="1" applyBorder="1" applyAlignment="1">
      <alignment horizontal="center" vertical="center"/>
    </xf>
    <xf numFmtId="180" fontId="4" fillId="2" borderId="26" xfId="0" applyNumberFormat="1" applyFont="1" applyFill="1" applyBorder="1" applyAlignment="1">
      <alignment horizontal="center" vertical="center"/>
    </xf>
    <xf numFmtId="180" fontId="4" fillId="2" borderId="26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vertical="center" wrapText="1"/>
    </xf>
    <xf numFmtId="180" fontId="4" fillId="2" borderId="28" xfId="0" applyNumberFormat="1" applyFont="1" applyFill="1" applyBorder="1" applyAlignment="1">
      <alignment horizontal="right" vertical="center"/>
    </xf>
    <xf numFmtId="180" fontId="4" fillId="2" borderId="2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80" fontId="4" fillId="2" borderId="3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8.625" style="4" customWidth="1"/>
    <col min="2" max="2" width="16.25390625" style="3" customWidth="1"/>
    <col min="3" max="3" width="5.00390625" style="5" customWidth="1"/>
    <col min="4" max="4" width="11.875" style="3" customWidth="1"/>
    <col min="5" max="5" width="7.625" style="5" customWidth="1"/>
    <col min="6" max="6" width="12.125" style="7" customWidth="1"/>
    <col min="7" max="7" width="9.375" style="7" customWidth="1"/>
    <col min="8" max="8" width="17.50390625" style="7" customWidth="1"/>
    <col min="9" max="9" width="9.375" style="7" customWidth="1"/>
    <col min="10" max="10" width="9.50390625" style="4" customWidth="1"/>
    <col min="11" max="11" width="7.75390625" style="6" customWidth="1"/>
    <col min="12" max="12" width="3.125" style="4" customWidth="1"/>
    <col min="13" max="13" width="2.375" style="4" customWidth="1"/>
    <col min="14" max="16384" width="9.00390625" style="4" customWidth="1"/>
  </cols>
  <sheetData>
    <row r="1" spans="1:11" ht="12.7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2.75">
      <c r="A2" s="47" t="s">
        <v>31</v>
      </c>
      <c r="B2" s="47"/>
      <c r="C2" s="2"/>
      <c r="D2" s="1" t="s">
        <v>29</v>
      </c>
      <c r="E2" s="45">
        <v>138.07</v>
      </c>
      <c r="F2" s="10" t="s">
        <v>34</v>
      </c>
      <c r="G2" s="45">
        <v>126.83</v>
      </c>
      <c r="H2" s="10" t="s">
        <v>35</v>
      </c>
      <c r="I2" s="45">
        <v>2830</v>
      </c>
      <c r="J2" s="83" t="s">
        <v>49</v>
      </c>
      <c r="K2" s="84"/>
      <c r="L2" s="44">
        <v>0</v>
      </c>
    </row>
    <row r="3" spans="1:13" ht="12.75">
      <c r="A3" s="47"/>
      <c r="B3" s="47"/>
      <c r="D3" s="1" t="s">
        <v>30</v>
      </c>
      <c r="E3" s="45">
        <v>138.13</v>
      </c>
      <c r="F3" s="55" t="s">
        <v>32</v>
      </c>
      <c r="G3" s="45">
        <v>126.86</v>
      </c>
      <c r="H3" s="46" t="s">
        <v>36</v>
      </c>
      <c r="I3" s="45">
        <v>280000</v>
      </c>
      <c r="J3" s="59" t="s">
        <v>37</v>
      </c>
      <c r="K3" s="60" t="s">
        <v>38</v>
      </c>
      <c r="L3" s="45">
        <v>7</v>
      </c>
      <c r="M3" s="61" t="s">
        <v>39</v>
      </c>
    </row>
    <row r="4" spans="1:12" ht="13.5" thickBot="1">
      <c r="A4" s="53"/>
      <c r="B4" s="53"/>
      <c r="C4" s="48"/>
      <c r="D4" s="49"/>
      <c r="E4" s="53"/>
      <c r="F4" s="50"/>
      <c r="G4" s="53"/>
      <c r="H4" s="50"/>
      <c r="I4" s="67"/>
      <c r="J4" s="51"/>
      <c r="K4" s="52"/>
      <c r="L4" s="67"/>
    </row>
    <row r="5" spans="1:13" s="3" customFormat="1" ht="15" customHeight="1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4" t="s">
        <v>6</v>
      </c>
      <c r="G5" s="66" t="s">
        <v>40</v>
      </c>
      <c r="H5" s="68" t="s">
        <v>41</v>
      </c>
      <c r="I5" s="62"/>
      <c r="J5" s="62"/>
      <c r="K5" s="62"/>
      <c r="L5" s="62"/>
      <c r="M5" s="63"/>
    </row>
    <row r="6" spans="1:13" s="3" customFormat="1" ht="15" customHeight="1" thickBot="1">
      <c r="A6" s="17" t="s">
        <v>26</v>
      </c>
      <c r="B6" s="18" t="s">
        <v>27</v>
      </c>
      <c r="C6" s="21">
        <f>I2</f>
        <v>2830</v>
      </c>
      <c r="D6" s="22" t="s">
        <v>33</v>
      </c>
      <c r="E6" s="12">
        <f>G3-G2</f>
        <v>0.030000000000001137</v>
      </c>
      <c r="F6" s="13">
        <f>ROUND(G3*I2-ROUND(G2*I2,0),0)</f>
        <v>85</v>
      </c>
      <c r="G6" s="94">
        <v>85</v>
      </c>
      <c r="H6" s="42" t="s">
        <v>50</v>
      </c>
      <c r="I6" s="43"/>
      <c r="J6" s="43"/>
      <c r="K6" s="43"/>
      <c r="L6" s="43"/>
      <c r="M6" s="64"/>
    </row>
    <row r="7" spans="1:13" ht="14.25" customHeight="1">
      <c r="A7" s="19" t="s">
        <v>28</v>
      </c>
      <c r="B7" s="20" t="s">
        <v>7</v>
      </c>
      <c r="C7" s="21">
        <v>0.52</v>
      </c>
      <c r="D7" s="22" t="s">
        <v>8</v>
      </c>
      <c r="E7" s="21">
        <f>E3</f>
        <v>138.13</v>
      </c>
      <c r="F7" s="13">
        <f>C7*E7*(12+((31-L3)/30))</f>
        <v>919.3932800000001</v>
      </c>
      <c r="G7" s="69">
        <f>SUM(F7:F14)</f>
        <v>8735.39328</v>
      </c>
      <c r="H7" s="85" t="s">
        <v>45</v>
      </c>
      <c r="I7" s="86"/>
      <c r="J7" s="86"/>
      <c r="K7" s="86"/>
      <c r="L7" s="86"/>
      <c r="M7" s="87"/>
    </row>
    <row r="8" spans="1:13" ht="14.25" customHeight="1">
      <c r="A8" s="23"/>
      <c r="B8" s="24" t="s">
        <v>10</v>
      </c>
      <c r="C8" s="25">
        <v>30</v>
      </c>
      <c r="D8" s="26" t="s">
        <v>9</v>
      </c>
      <c r="E8" s="27">
        <v>1</v>
      </c>
      <c r="F8" s="8">
        <f>C8*E8</f>
        <v>30</v>
      </c>
      <c r="G8" s="65"/>
      <c r="H8" s="88"/>
      <c r="I8" s="89"/>
      <c r="J8" s="89"/>
      <c r="K8" s="89"/>
      <c r="L8" s="89"/>
      <c r="M8" s="90"/>
    </row>
    <row r="9" spans="1:13" ht="14.25" customHeight="1">
      <c r="A9" s="23"/>
      <c r="B9" s="24" t="s">
        <v>11</v>
      </c>
      <c r="C9" s="25">
        <v>30</v>
      </c>
      <c r="D9" s="26" t="s">
        <v>9</v>
      </c>
      <c r="E9" s="27">
        <v>1</v>
      </c>
      <c r="F9" s="8">
        <f>C9*E9</f>
        <v>30</v>
      </c>
      <c r="G9" s="65"/>
      <c r="H9" s="88"/>
      <c r="I9" s="89"/>
      <c r="J9" s="89"/>
      <c r="K9" s="89"/>
      <c r="L9" s="89"/>
      <c r="M9" s="90"/>
    </row>
    <row r="10" spans="1:13" ht="14.25" customHeight="1">
      <c r="A10" s="23"/>
      <c r="B10" s="24" t="s">
        <v>47</v>
      </c>
      <c r="C10" s="25">
        <v>0.2</v>
      </c>
      <c r="D10" s="26" t="s">
        <v>48</v>
      </c>
      <c r="E10" s="27">
        <f>E3</f>
        <v>138.13</v>
      </c>
      <c r="F10" s="8">
        <f>IF(L2=1,C10*E10*12,"")</f>
      </c>
      <c r="G10" s="65"/>
      <c r="H10" s="88"/>
      <c r="I10" s="89"/>
      <c r="J10" s="89"/>
      <c r="K10" s="89"/>
      <c r="L10" s="89"/>
      <c r="M10" s="90"/>
    </row>
    <row r="11" spans="1:13" ht="24.75" customHeight="1">
      <c r="A11" s="23"/>
      <c r="B11" s="28" t="s">
        <v>12</v>
      </c>
      <c r="C11" s="29">
        <v>0.02</v>
      </c>
      <c r="D11" s="26" t="s">
        <v>0</v>
      </c>
      <c r="E11" s="27">
        <f>ROUND(G3*I2,0)</f>
        <v>359014</v>
      </c>
      <c r="F11" s="8">
        <f>ROUND(C11*E11,0)</f>
        <v>7180</v>
      </c>
      <c r="G11" s="65"/>
      <c r="H11" s="88"/>
      <c r="I11" s="89"/>
      <c r="J11" s="89"/>
      <c r="K11" s="89"/>
      <c r="L11" s="89"/>
      <c r="M11" s="90"/>
    </row>
    <row r="12" spans="1:13" ht="14.25" customHeight="1">
      <c r="A12" s="23"/>
      <c r="B12" s="30" t="s">
        <v>14</v>
      </c>
      <c r="C12" s="27">
        <v>360</v>
      </c>
      <c r="D12" s="26" t="s">
        <v>13</v>
      </c>
      <c r="E12" s="54">
        <v>1</v>
      </c>
      <c r="F12" s="8">
        <f>C12*E12</f>
        <v>360</v>
      </c>
      <c r="G12" s="65"/>
      <c r="H12" s="88"/>
      <c r="I12" s="89"/>
      <c r="J12" s="89"/>
      <c r="K12" s="89"/>
      <c r="L12" s="89"/>
      <c r="M12" s="90"/>
    </row>
    <row r="13" spans="1:13" ht="14.25" customHeight="1">
      <c r="A13" s="23"/>
      <c r="B13" s="31"/>
      <c r="C13" s="27">
        <v>420</v>
      </c>
      <c r="D13" s="26" t="s">
        <v>15</v>
      </c>
      <c r="E13" s="54">
        <v>0</v>
      </c>
      <c r="F13" s="8">
        <f>C13*E13</f>
        <v>0</v>
      </c>
      <c r="G13" s="65"/>
      <c r="H13" s="88"/>
      <c r="I13" s="89"/>
      <c r="J13" s="89"/>
      <c r="K13" s="89"/>
      <c r="L13" s="89"/>
      <c r="M13" s="90"/>
    </row>
    <row r="14" spans="1:13" ht="15" customHeight="1" thickBot="1">
      <c r="A14" s="32"/>
      <c r="B14" s="33" t="s">
        <v>16</v>
      </c>
      <c r="C14" s="34">
        <v>216</v>
      </c>
      <c r="D14" s="35" t="s">
        <v>17</v>
      </c>
      <c r="E14" s="34">
        <v>1</v>
      </c>
      <c r="F14" s="9">
        <f>C14*E14</f>
        <v>216</v>
      </c>
      <c r="G14" s="70"/>
      <c r="H14" s="91"/>
      <c r="I14" s="92"/>
      <c r="J14" s="92"/>
      <c r="K14" s="92"/>
      <c r="L14" s="92"/>
      <c r="M14" s="93"/>
    </row>
    <row r="15" spans="1:13" ht="19.5" customHeight="1">
      <c r="A15" s="23" t="s">
        <v>44</v>
      </c>
      <c r="B15" s="24" t="s">
        <v>18</v>
      </c>
      <c r="C15" s="27">
        <v>5</v>
      </c>
      <c r="D15" s="26" t="s">
        <v>19</v>
      </c>
      <c r="E15" s="27">
        <v>1</v>
      </c>
      <c r="F15" s="8">
        <f>C15*E15</f>
        <v>5</v>
      </c>
      <c r="G15" s="69">
        <f>SUM(F15:F18)</f>
        <v>13471</v>
      </c>
      <c r="H15" s="85" t="s">
        <v>46</v>
      </c>
      <c r="I15" s="86"/>
      <c r="J15" s="86"/>
      <c r="K15" s="86"/>
      <c r="L15" s="86"/>
      <c r="M15" s="87"/>
    </row>
    <row r="16" spans="1:13" ht="14.25" customHeight="1">
      <c r="A16" s="23"/>
      <c r="B16" s="24" t="s">
        <v>20</v>
      </c>
      <c r="C16" s="36">
        <v>0.015</v>
      </c>
      <c r="D16" s="26" t="s">
        <v>21</v>
      </c>
      <c r="E16" s="27">
        <f>E11</f>
        <v>359014</v>
      </c>
      <c r="F16" s="8">
        <f>ROUND(C16*E16,0)</f>
        <v>5385</v>
      </c>
      <c r="G16" s="65"/>
      <c r="H16" s="88"/>
      <c r="I16" s="89"/>
      <c r="J16" s="89"/>
      <c r="K16" s="89"/>
      <c r="L16" s="89"/>
      <c r="M16" s="90"/>
    </row>
    <row r="17" spans="1:13" ht="14.25" customHeight="1">
      <c r="A17" s="23"/>
      <c r="B17" s="37" t="s">
        <v>22</v>
      </c>
      <c r="C17" s="36">
        <v>0.0005</v>
      </c>
      <c r="D17" s="26" t="s">
        <v>21</v>
      </c>
      <c r="E17" s="27">
        <f>E11</f>
        <v>359014</v>
      </c>
      <c r="F17" s="8">
        <f>ROUND(C17*E17,0)</f>
        <v>180</v>
      </c>
      <c r="G17" s="65"/>
      <c r="H17" s="88"/>
      <c r="I17" s="89"/>
      <c r="J17" s="89"/>
      <c r="K17" s="89"/>
      <c r="L17" s="89"/>
      <c r="M17" s="90"/>
    </row>
    <row r="18" spans="1:13" ht="15" customHeight="1" thickBot="1">
      <c r="A18" s="32"/>
      <c r="B18" s="38" t="s">
        <v>23</v>
      </c>
      <c r="C18" s="39">
        <v>0.1</v>
      </c>
      <c r="D18" s="40" t="s">
        <v>24</v>
      </c>
      <c r="E18" s="41">
        <f>IF(E17&lt;I3,"",E17-I3)</f>
        <v>79014</v>
      </c>
      <c r="F18" s="9">
        <f>ROUND(E18*0.1,0)</f>
        <v>7901</v>
      </c>
      <c r="G18" s="70"/>
      <c r="H18" s="88"/>
      <c r="I18" s="89"/>
      <c r="J18" s="89"/>
      <c r="K18" s="89"/>
      <c r="L18" s="89"/>
      <c r="M18" s="90"/>
    </row>
    <row r="19" spans="1:13" ht="15" customHeight="1" thickBot="1">
      <c r="A19" s="72" t="s">
        <v>43</v>
      </c>
      <c r="B19" s="73"/>
      <c r="C19" s="74"/>
      <c r="D19" s="75"/>
      <c r="E19" s="76"/>
      <c r="F19" s="77"/>
      <c r="G19" s="78"/>
      <c r="H19" s="79" t="s">
        <v>42</v>
      </c>
      <c r="I19" s="80"/>
      <c r="J19" s="80"/>
      <c r="K19" s="80"/>
      <c r="L19" s="80"/>
      <c r="M19" s="81"/>
    </row>
    <row r="20" spans="1:13" ht="15" customHeight="1" thickBot="1">
      <c r="A20" s="57" t="s">
        <v>25</v>
      </c>
      <c r="B20" s="58"/>
      <c r="C20" s="58"/>
      <c r="D20" s="58"/>
      <c r="E20" s="58"/>
      <c r="F20" s="56">
        <f>SUM(F6:F18)</f>
        <v>22291.39328</v>
      </c>
      <c r="G20" s="71">
        <f>SUM(G6:G18)</f>
        <v>22291.39328</v>
      </c>
      <c r="H20" s="42"/>
      <c r="I20" s="43"/>
      <c r="J20" s="43"/>
      <c r="K20" s="43"/>
      <c r="L20" s="43"/>
      <c r="M20" s="64"/>
    </row>
    <row r="24" ht="14.25" customHeight="1"/>
    <row r="25" spans="8:13" ht="14.25" customHeight="1">
      <c r="H25" s="82"/>
      <c r="I25" s="82"/>
      <c r="J25" s="82"/>
      <c r="K25" s="82"/>
      <c r="L25" s="82"/>
      <c r="M25" s="82"/>
    </row>
    <row r="26" spans="8:13" ht="14.25">
      <c r="H26" s="82"/>
      <c r="I26" s="82"/>
      <c r="J26" s="82"/>
      <c r="K26" s="82"/>
      <c r="L26" s="82"/>
      <c r="M26" s="82"/>
    </row>
    <row r="27" spans="8:13" ht="14.25">
      <c r="H27" s="82"/>
      <c r="I27" s="82"/>
      <c r="J27" s="82"/>
      <c r="K27" s="82"/>
      <c r="L27" s="82"/>
      <c r="M27" s="82"/>
    </row>
    <row r="28" spans="8:13" ht="14.25">
      <c r="H28" s="82"/>
      <c r="I28" s="82"/>
      <c r="J28" s="82"/>
      <c r="K28" s="82"/>
      <c r="L28" s="82"/>
      <c r="M28" s="82"/>
    </row>
    <row r="29" spans="8:13" ht="14.25">
      <c r="H29" s="82"/>
      <c r="I29" s="82"/>
      <c r="J29" s="82"/>
      <c r="K29" s="82"/>
      <c r="L29" s="82"/>
      <c r="M29" s="82"/>
    </row>
    <row r="30" spans="8:13" ht="14.25">
      <c r="H30" s="82"/>
      <c r="I30" s="82"/>
      <c r="J30" s="82"/>
      <c r="K30" s="82"/>
      <c r="L30" s="82"/>
      <c r="M30" s="82"/>
    </row>
    <row r="31" spans="8:13" ht="14.25">
      <c r="H31" s="82"/>
      <c r="I31" s="82"/>
      <c r="J31" s="82"/>
      <c r="K31" s="82"/>
      <c r="L31" s="82"/>
      <c r="M31" s="82"/>
    </row>
  </sheetData>
  <mergeCells count="15">
    <mergeCell ref="H19:M19"/>
    <mergeCell ref="J2:K2"/>
    <mergeCell ref="A2:B3"/>
    <mergeCell ref="A1:K1"/>
    <mergeCell ref="A20:E20"/>
    <mergeCell ref="G7:G14"/>
    <mergeCell ref="G15:G18"/>
    <mergeCell ref="H5:M5"/>
    <mergeCell ref="H6:M6"/>
    <mergeCell ref="B12:B13"/>
    <mergeCell ref="H7:M14"/>
    <mergeCell ref="H15:M18"/>
    <mergeCell ref="H20:M20"/>
    <mergeCell ref="A15:A18"/>
    <mergeCell ref="A7:A14"/>
  </mergeCells>
  <printOptions/>
  <pageMargins left="0.75" right="0.2" top="0.25" bottom="0.19" header="0.18" footer="0.1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橡胶球</Manager>
  <Company>Pluto software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验房项目表</dc:title>
  <dc:subject>验房项目</dc:subject>
  <dc:creator>橡胶球</dc:creator>
  <cp:keywords>验房、项目、手续、收费</cp:keywords>
  <dc:description/>
  <cp:lastModifiedBy>dell</cp:lastModifiedBy>
  <cp:lastPrinted>2005-07-06T06:30:56Z</cp:lastPrinted>
  <dcterms:created xsi:type="dcterms:W3CDTF">2003-04-13T15:51:53Z</dcterms:created>
  <dcterms:modified xsi:type="dcterms:W3CDTF">2005-07-08T07:52:57Z</dcterms:modified>
  <cp:category>验房资料</cp:category>
  <cp:version/>
  <cp:contentType/>
  <cp:contentStatus/>
</cp:coreProperties>
</file>